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14"/>
  <workbookPr defaultThemeVersion="166925"/>
  <mc:AlternateContent xmlns:mc="http://schemas.openxmlformats.org/markup-compatibility/2006">
    <mc:Choice Requires="x15">
      <x15ac:absPath xmlns:x15ac="http://schemas.microsoft.com/office/spreadsheetml/2010/11/ac" url="https://octanner365-my.sharepoint.com/personal/ld_weller_octanner_com/Documents/THANKS/Pre-Fund/"/>
    </mc:Choice>
  </mc:AlternateContent>
  <xr:revisionPtr revIDLastSave="279" documentId="8_{BCD506CB-BB53-8743-8966-275DC34E5019}" xr6:coauthVersionLast="45" xr6:coauthVersionMax="45" xr10:uidLastSave="{BB755261-3441-4E77-B575-AC4A729DE44E}"/>
  <bookViews>
    <workbookView xWindow="22040" yWindow="2060" windowWidth="33360" windowHeight="23540" xr2:uid="{7FC0BF7E-C8EF-6648-ACA0-129C64519FE9}"/>
  </bookViews>
  <sheets>
    <sheet name="SIMPLE CALCULATION" sheetId="1" r:id="rId1"/>
    <sheet name="IN-DEPTH CALCULATIO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1" l="1"/>
  <c r="E14" i="1"/>
  <c r="E13" i="1"/>
  <c r="E12" i="1"/>
  <c r="B22" i="1"/>
  <c r="C14" i="1" l="1"/>
  <c r="C13" i="1"/>
  <c r="C12" i="1"/>
  <c r="C11" i="1"/>
  <c r="C16" i="1" l="1"/>
  <c r="C17" i="1"/>
  <c r="C17" i="3"/>
  <c r="B11" i="1"/>
  <c r="D17" i="3" s="1"/>
  <c r="C23" i="3"/>
  <c r="C3" i="3" l="1"/>
  <c r="C2" i="3"/>
  <c r="D36" i="3"/>
  <c r="C36" i="3"/>
  <c r="C27" i="3"/>
  <c r="D18" i="3"/>
  <c r="C18" i="3"/>
  <c r="H5" i="3"/>
  <c r="C38" i="3" l="1"/>
  <c r="G5" i="3" s="1"/>
  <c r="C20" i="3"/>
  <c r="H4" i="3" s="1"/>
  <c r="C4" i="3"/>
  <c r="C6" i="3" s="1"/>
  <c r="G2" i="3" s="1"/>
  <c r="D23" i="3"/>
  <c r="D27" i="3" s="1"/>
  <c r="C29" i="3" s="1"/>
  <c r="G4" i="3" l="1"/>
  <c r="B21" i="1" s="1"/>
  <c r="B14" i="1" s="1"/>
  <c r="C7" i="3"/>
  <c r="H2" i="3" s="1"/>
  <c r="B19" i="1" s="1"/>
  <c r="B12" i="1" s="1"/>
  <c r="H3" i="3"/>
  <c r="G3" i="3"/>
  <c r="G7" i="3" l="1"/>
  <c r="B20" i="1"/>
  <c r="H7" i="3"/>
  <c r="B23" i="1" l="1"/>
  <c r="B13" i="1"/>
  <c r="B16" i="1" l="1"/>
  <c r="B17" i="1" s="1"/>
  <c r="E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Weller</author>
  </authors>
  <commentList>
    <comment ref="D17" authorId="0" shapeId="0" xr:uid="{93D91308-5B84-7D47-A84A-59CF9856B400}">
      <text>
        <r>
          <rPr>
            <b/>
            <sz val="10"/>
            <color rgb="FF000000"/>
            <rFont val="Tahoma"/>
            <family val="2"/>
          </rPr>
          <t>Enter '0' (zero) here if detailed service award calculations used.</t>
        </r>
        <r>
          <rPr>
            <sz val="10"/>
            <color rgb="FF000000"/>
            <rFont val="Tahoma"/>
            <family val="2"/>
          </rPr>
          <t xml:space="preserve">
</t>
        </r>
      </text>
    </comment>
  </commentList>
</comments>
</file>

<file path=xl/sharedStrings.xml><?xml version="1.0" encoding="utf-8"?>
<sst xmlns="http://schemas.openxmlformats.org/spreadsheetml/2006/main" count="111" uniqueCount="91">
  <si>
    <t>This calculation tool is intended both for potential employee appreciation customers who are new to planning out budgets and also for those who have more experienced. Please use either the SIMPLE CALCULATION sheet or the IN-DEPTH CALCULATION sheet. Use the sheet with which you feel more comfortable. Using both is not needed.</t>
  </si>
  <si>
    <t>Thanks® Pre-Funding Calculation Tool (DRAFT - April 6, 2020)</t>
  </si>
  <si>
    <t>Employee Count</t>
  </si>
  <si>
    <t>(Enter Value)</t>
  </si>
  <si>
    <t>AWARD: Avg Dept Level Awards per employee per year</t>
  </si>
  <si>
    <t>EVENT: Anticipated Birthday Reward</t>
  </si>
  <si>
    <t>EVENT: Anticipated Anniversary Award</t>
  </si>
  <si>
    <t>Percentage Employees Receiving Anniversary Award (includes 5/10/15/20/etc.)</t>
  </si>
  <si>
    <t>Quarterly Budget Calculation (Dept-Level Performance Awards)</t>
  </si>
  <si>
    <t>(CALCULATION)</t>
  </si>
  <si>
    <t>Annual Budget Calculation (Event-Based Awards)</t>
  </si>
  <si>
    <t>Annual Budget Rough Estimate (Service Anniversary Awards)</t>
  </si>
  <si>
    <t>High-Level Annual Awards (from In-Depth Sheet)</t>
  </si>
  <si>
    <t>SUGGESTED AMT FOR 1ST THREE MONTHS PRE-FUND</t>
  </si>
  <si>
    <r>
      <rPr>
        <b/>
        <sz val="14"/>
        <color theme="1"/>
        <rFont val="Calibri (Body)"/>
      </rPr>
      <t>BUDGET BASED ON CHANGES TO IN-DEPTH CALCULATION SHEET</t>
    </r>
    <r>
      <rPr>
        <b/>
        <sz val="18"/>
        <color theme="1"/>
        <rFont val="Calibri"/>
        <family val="2"/>
        <scheme val="minor"/>
      </rPr>
      <t xml:space="preserve">
</t>
    </r>
    <r>
      <rPr>
        <b/>
        <sz val="10"/>
        <color theme="1"/>
        <rFont val="Calibri (Body)"/>
      </rPr>
      <t>NOTE: These values will match Simple Calculations unless 'IN-DEPTH CALCULATION' sheet modified</t>
    </r>
  </si>
  <si>
    <t>Quarterly Budget Caulcation (Dept-Level Performance Awards)</t>
  </si>
  <si>
    <t>CALCULATION</t>
  </si>
  <si>
    <t>Annual Budget Calcualation (Event-Based Awards)</t>
  </si>
  <si>
    <t>Annual Budget IN-DEPTH Calculation (Service Anniversary Awards)</t>
  </si>
  <si>
    <t>High-Level Annual Awards</t>
  </si>
  <si>
    <t>Suggested Quarterly Pre-Fund</t>
  </si>
  <si>
    <t>NOTE: if in-depth calculation sheet is used then those calculations will appear in rows 12 thru 17.</t>
  </si>
  <si>
    <t xml:space="preserve">Now start a free trial of Thanks and start builing you program for free. </t>
  </si>
  <si>
    <t>www.thanks.com</t>
  </si>
  <si>
    <t>Performance Based Awards</t>
  </si>
  <si>
    <t>Amount</t>
  </si>
  <si>
    <t>Estimate Pre-fund Budget</t>
  </si>
  <si>
    <t>Annual</t>
  </si>
  <si>
    <t>Quarterly</t>
  </si>
  <si>
    <t>A</t>
  </si>
  <si>
    <t>Total Employee Count</t>
  </si>
  <si>
    <t>LINKED TO SIMPLE CALCULATION</t>
  </si>
  <si>
    <t>Performance Budget</t>
  </si>
  <si>
    <t>Department</t>
  </si>
  <si>
    <t>B</t>
  </si>
  <si>
    <t>Recognition Cost Per Employee</t>
  </si>
  <si>
    <t>Employee Event Awards</t>
  </si>
  <si>
    <t>Common</t>
  </si>
  <si>
    <t>(A x B)</t>
  </si>
  <si>
    <t>Service Anniversary Awards</t>
  </si>
  <si>
    <t>High Level Annual Awards</t>
  </si>
  <si>
    <t>Department or Common</t>
  </si>
  <si>
    <t>Yearly Performance Budget</t>
  </si>
  <si>
    <t>Quarterly Performance Budget</t>
  </si>
  <si>
    <t>Pre-fund Budget Calculated</t>
  </si>
  <si>
    <t>Service Milestone Awards</t>
  </si>
  <si>
    <t>Reward Amount</t>
  </si>
  <si>
    <t>No. of Employees</t>
  </si>
  <si>
    <t>C</t>
  </si>
  <si>
    <t>1-year Service Award</t>
  </si>
  <si>
    <t>D</t>
  </si>
  <si>
    <t>3-year Service Award</t>
  </si>
  <si>
    <t>Notes</t>
  </si>
  <si>
    <t>E</t>
  </si>
  <si>
    <t>5-year Service Award</t>
  </si>
  <si>
    <t>*Annual Pre-fund is payable once a year</t>
  </si>
  <si>
    <t>F</t>
  </si>
  <si>
    <t>10-year Service Award</t>
  </si>
  <si>
    <t>*Quarterly or other frequency is payable as budget gets exhausted</t>
  </si>
  <si>
    <t>G</t>
  </si>
  <si>
    <t>15-year Service Award</t>
  </si>
  <si>
    <t>*Irrespective of the approach, once existing budget is exhausted client may arrange more budget</t>
  </si>
  <si>
    <t>H</t>
  </si>
  <si>
    <t>20-year Service Award</t>
  </si>
  <si>
    <t>I</t>
  </si>
  <si>
    <t>25-year Service Award</t>
  </si>
  <si>
    <t>J</t>
  </si>
  <si>
    <t>Any Others</t>
  </si>
  <si>
    <t>LINKED TO SIMPLE CALCULATION - overwrite if needed. Enter zero ('0') if cells C thru I are used</t>
  </si>
  <si>
    <t>(C+D+E+F+G+H+I+J)</t>
  </si>
  <si>
    <t>Service Anniversary Budget</t>
  </si>
  <si>
    <t>Employee Event Based Awards</t>
  </si>
  <si>
    <t>K</t>
  </si>
  <si>
    <t>Birthday</t>
  </si>
  <si>
    <t>L</t>
  </si>
  <si>
    <t>Joining Bonus</t>
  </si>
  <si>
    <t>M</t>
  </si>
  <si>
    <t>Employee Referral</t>
  </si>
  <si>
    <t>N</t>
  </si>
  <si>
    <t>Any others</t>
  </si>
  <si>
    <t>(K + L + M + N)</t>
  </si>
  <si>
    <t>Special Awards</t>
  </si>
  <si>
    <t>O</t>
  </si>
  <si>
    <t>Social Work</t>
  </si>
  <si>
    <t>P</t>
  </si>
  <si>
    <t>Incentives</t>
  </si>
  <si>
    <t>Q</t>
  </si>
  <si>
    <t>Annual Award</t>
  </si>
  <si>
    <t>R</t>
  </si>
  <si>
    <t>(O + P + Q + R)</t>
  </si>
  <si>
    <t>Special Award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</si>
</sst>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INR]\ #,##0_);[Red]\([$INR]\ #,##0\)"/>
    <numFmt numFmtId="165" formatCode="[$INR]\ #,##0.00"/>
    <numFmt numFmtId="166" formatCode="[$INR]\ #,##0"/>
  </numFmts>
  <fonts count="20">
    <font>
      <sz val="12"/>
      <color theme="1"/>
      <name val="Calibri"/>
      <family val="2"/>
      <scheme val="minor"/>
    </font>
    <font>
      <sz val="14"/>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theme="8" tint="-0.249977111117893"/>
      <name val="Calibri"/>
      <family val="2"/>
      <scheme val="minor"/>
    </font>
    <font>
      <b/>
      <sz val="10"/>
      <color rgb="FF0070C0"/>
      <name val="Calibri"/>
      <family val="2"/>
      <scheme val="minor"/>
    </font>
    <font>
      <sz val="16"/>
      <color theme="1"/>
      <name val="Calibri"/>
      <family val="2"/>
      <scheme val="minor"/>
    </font>
    <font>
      <sz val="16"/>
      <name val="Calibri"/>
      <family val="2"/>
      <scheme val="minor"/>
    </font>
    <font>
      <i/>
      <sz val="12"/>
      <color theme="1"/>
      <name val="Calibri"/>
      <family val="2"/>
      <scheme val="minor"/>
    </font>
    <font>
      <b/>
      <sz val="12"/>
      <color theme="0"/>
      <name val="Calibri"/>
      <family val="2"/>
      <scheme val="minor"/>
    </font>
    <font>
      <b/>
      <sz val="18"/>
      <color theme="1"/>
      <name val="Calibri"/>
      <family val="2"/>
      <scheme val="minor"/>
    </font>
    <font>
      <b/>
      <sz val="22"/>
      <color theme="1"/>
      <name val="Calibri"/>
      <family val="2"/>
      <scheme val="minor"/>
    </font>
    <font>
      <sz val="10"/>
      <color rgb="FF000000"/>
      <name val="Tahoma"/>
      <family val="2"/>
    </font>
    <font>
      <b/>
      <sz val="10"/>
      <color rgb="FF000000"/>
      <name val="Tahoma"/>
      <family val="2"/>
    </font>
    <font>
      <b/>
      <sz val="14"/>
      <color theme="1"/>
      <name val="Calibri (Body)"/>
    </font>
    <font>
      <b/>
      <sz val="10"/>
      <color theme="1"/>
      <name val="Calibri (Body)"/>
    </font>
    <font>
      <b/>
      <i/>
      <sz val="18"/>
      <color rgb="FF00B050"/>
      <name val="Calibri"/>
      <family val="2"/>
      <scheme val="minor"/>
    </font>
    <font>
      <u/>
      <sz val="12"/>
      <color theme="1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49">
    <xf numFmtId="0" fontId="0" fillId="0" borderId="0" xfId="0"/>
    <xf numFmtId="0" fontId="0" fillId="0" borderId="0" xfId="0" applyAlignment="1">
      <alignment horizontal="center"/>
    </xf>
    <xf numFmtId="0" fontId="1" fillId="0" borderId="0" xfId="0" applyFont="1" applyAlignment="1">
      <alignment vertical="center"/>
    </xf>
    <xf numFmtId="0" fontId="3" fillId="0" borderId="0" xfId="1" applyFont="1"/>
    <xf numFmtId="0" fontId="3" fillId="4" borderId="1" xfId="1" applyFont="1" applyFill="1" applyBorder="1"/>
    <xf numFmtId="0" fontId="4" fillId="4" borderId="1" xfId="1" applyFont="1" applyFill="1" applyBorder="1"/>
    <xf numFmtId="0" fontId="5" fillId="0" borderId="0" xfId="1" applyFont="1"/>
    <xf numFmtId="0" fontId="3" fillId="0" borderId="2" xfId="1" applyFont="1" applyBorder="1"/>
    <xf numFmtId="0" fontId="6" fillId="0" borderId="0" xfId="1" applyFont="1"/>
    <xf numFmtId="0" fontId="7" fillId="0" borderId="2" xfId="1" applyFont="1" applyBorder="1"/>
    <xf numFmtId="0" fontId="7" fillId="0" borderId="0" xfId="1" applyFont="1"/>
    <xf numFmtId="0" fontId="8" fillId="0" borderId="0" xfId="0" applyFont="1"/>
    <xf numFmtId="6" fontId="1" fillId="0" borderId="0" xfId="0" applyNumberFormat="1" applyFont="1" applyAlignment="1">
      <alignment horizontal="center" vertical="center"/>
    </xf>
    <xf numFmtId="6" fontId="9" fillId="2" borderId="0" xfId="0" applyNumberFormat="1" applyFont="1" applyFill="1" applyAlignment="1">
      <alignment horizontal="center" vertical="center"/>
    </xf>
    <xf numFmtId="6" fontId="8" fillId="2" borderId="0" xfId="0" applyNumberFormat="1" applyFont="1" applyFill="1" applyAlignment="1">
      <alignment horizontal="center" vertical="center"/>
    </xf>
    <xf numFmtId="6" fontId="8" fillId="3" borderId="0" xfId="0" applyNumberFormat="1" applyFont="1" applyFill="1" applyAlignment="1">
      <alignment horizontal="center" vertical="center"/>
    </xf>
    <xf numFmtId="0" fontId="0"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center" vertical="center"/>
    </xf>
    <xf numFmtId="6" fontId="10" fillId="0" borderId="0" xfId="0" applyNumberFormat="1" applyFont="1" applyAlignment="1">
      <alignment horizontal="center" vertical="center"/>
    </xf>
    <xf numFmtId="0" fontId="10" fillId="0" borderId="0" xfId="0" applyFont="1" applyAlignment="1">
      <alignment horizontal="left" vertical="center" wrapText="1"/>
    </xf>
    <xf numFmtId="9" fontId="10" fillId="0" borderId="0" xfId="0" applyNumberFormat="1" applyFont="1" applyAlignment="1">
      <alignment horizontal="center" vertical="center"/>
    </xf>
    <xf numFmtId="6" fontId="3" fillId="0" borderId="0" xfId="1" applyNumberFormat="1" applyFont="1"/>
    <xf numFmtId="0" fontId="5" fillId="3" borderId="0" xfId="1" applyFont="1" applyFill="1"/>
    <xf numFmtId="0" fontId="11" fillId="5" borderId="0" xfId="0" applyFont="1" applyFill="1" applyAlignment="1">
      <alignment wrapText="1"/>
    </xf>
    <xf numFmtId="0" fontId="13" fillId="0" borderId="0" xfId="0" applyFont="1" applyAlignment="1">
      <alignment vertical="center"/>
    </xf>
    <xf numFmtId="0" fontId="0" fillId="5" borderId="0" xfId="0" applyFill="1" applyAlignment="1">
      <alignment vertical="center"/>
    </xf>
    <xf numFmtId="0" fontId="0" fillId="5" borderId="0" xfId="0" applyFill="1" applyAlignment="1">
      <alignment horizontal="center" vertical="center"/>
    </xf>
    <xf numFmtId="0" fontId="0" fillId="5" borderId="0" xfId="0" applyFill="1"/>
    <xf numFmtId="0" fontId="12" fillId="0" borderId="0" xfId="0" applyFont="1" applyAlignment="1">
      <alignment vertical="center" wrapText="1"/>
    </xf>
    <xf numFmtId="164" fontId="10" fillId="0" borderId="0" xfId="0" applyNumberFormat="1" applyFont="1" applyAlignment="1">
      <alignment horizontal="center" vertical="center"/>
    </xf>
    <xf numFmtId="165" fontId="9" fillId="2" borderId="0" xfId="0" applyNumberFormat="1" applyFont="1" applyFill="1" applyAlignment="1">
      <alignment horizontal="center" vertical="center"/>
    </xf>
    <xf numFmtId="165" fontId="8" fillId="2" borderId="0" xfId="0" applyNumberFormat="1" applyFont="1" applyFill="1" applyAlignment="1">
      <alignment horizontal="center" vertical="center"/>
    </xf>
    <xf numFmtId="165" fontId="8" fillId="3" borderId="0" xfId="0" applyNumberFormat="1" applyFont="1" applyFill="1" applyAlignment="1">
      <alignment horizontal="center" vertical="center"/>
    </xf>
    <xf numFmtId="165" fontId="1" fillId="0" borderId="0" xfId="0" applyNumberFormat="1" applyFont="1" applyAlignment="1">
      <alignment horizontal="center" vertical="center"/>
    </xf>
    <xf numFmtId="166" fontId="9" fillId="2" borderId="0" xfId="0" applyNumberFormat="1" applyFont="1" applyFill="1" applyAlignment="1">
      <alignment horizontal="center" vertical="center"/>
    </xf>
    <xf numFmtId="166" fontId="8" fillId="2" borderId="0" xfId="0" applyNumberFormat="1" applyFont="1" applyFill="1" applyAlignment="1">
      <alignment horizontal="center" vertical="center"/>
    </xf>
    <xf numFmtId="166" fontId="8" fillId="3" borderId="0" xfId="0" applyNumberFormat="1" applyFont="1" applyFill="1" applyAlignment="1">
      <alignment horizontal="center" vertical="center"/>
    </xf>
    <xf numFmtId="0" fontId="3" fillId="0" borderId="0" xfId="1" applyFont="1" applyAlignment="1">
      <alignment wrapText="1"/>
    </xf>
    <xf numFmtId="0" fontId="5" fillId="3" borderId="0" xfId="1" applyFont="1" applyFill="1" applyAlignment="1">
      <alignment wrapText="1"/>
    </xf>
    <xf numFmtId="6" fontId="3" fillId="0" borderId="0" xfId="1" applyNumberFormat="1" applyFont="1" applyAlignment="1">
      <alignment horizontal="center" vertical="center"/>
    </xf>
    <xf numFmtId="0" fontId="3" fillId="0" borderId="0" xfId="1" applyFont="1" applyAlignment="1">
      <alignment horizontal="center" vertical="center"/>
    </xf>
    <xf numFmtId="8" fontId="8" fillId="0" borderId="0" xfId="0" applyNumberFormat="1" applyFont="1"/>
    <xf numFmtId="6" fontId="8" fillId="0" borderId="0" xfId="0" applyNumberFormat="1" applyFont="1"/>
    <xf numFmtId="0" fontId="5" fillId="0" borderId="0" xfId="0" applyFont="1"/>
    <xf numFmtId="0" fontId="0" fillId="5" borderId="0" xfId="0" applyFill="1" applyAlignment="1">
      <alignment horizontal="center"/>
    </xf>
    <xf numFmtId="0" fontId="18" fillId="0" borderId="0" xfId="0" applyFont="1" applyAlignment="1">
      <alignment horizontal="center" vertical="center"/>
    </xf>
    <xf numFmtId="6" fontId="18" fillId="2" borderId="0" xfId="0" applyNumberFormat="1" applyFont="1" applyFill="1" applyAlignment="1">
      <alignment horizontal="center" vertical="center"/>
    </xf>
    <xf numFmtId="0" fontId="19" fillId="0" borderId="0" xfId="2" applyAlignment="1">
      <alignment horizontal="center" vertical="center"/>
    </xf>
  </cellXfs>
  <cellStyles count="3">
    <cellStyle name="Hyperlink" xfId="2" builtinId="8"/>
    <cellStyle name="Normal" xfId="0" builtinId="0"/>
    <cellStyle name="Normal 2" xfId="1" xr:uid="{FDBE2026-6F5B-F145-903D-C4E487D51E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1028700</xdr:rowOff>
    </xdr:from>
    <xdr:to>
      <xdr:col>0</xdr:col>
      <xdr:colOff>4067175</xdr:colOff>
      <xdr:row>3</xdr:row>
      <xdr:rowOff>104775</xdr:rowOff>
    </xdr:to>
    <xdr:pic>
      <xdr:nvPicPr>
        <xdr:cNvPr id="2" name="Picture 1">
          <a:extLst>
            <a:ext uri="{FF2B5EF4-FFF2-40B4-BE49-F238E27FC236}">
              <a16:creationId xmlns:a16="http://schemas.microsoft.com/office/drawing/2014/main" id="{CB2ED745-5BC6-40B1-947A-44533C473E4F}"/>
            </a:ext>
          </a:extLst>
        </xdr:cNvPr>
        <xdr:cNvPicPr>
          <a:picLocks noChangeAspect="1"/>
        </xdr:cNvPicPr>
      </xdr:nvPicPr>
      <xdr:blipFill>
        <a:blip xmlns:r="http://schemas.openxmlformats.org/officeDocument/2006/relationships" r:embed="rId1"/>
        <a:stretch>
          <a:fillRect/>
        </a:stretch>
      </xdr:blipFill>
      <xdr:spPr>
        <a:xfrm>
          <a:off x="419100" y="1028700"/>
          <a:ext cx="3648075" cy="2514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thanks.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174A-92C7-DA45-A893-A1FB6D47F616}">
  <dimension ref="A1:E29"/>
  <sheetViews>
    <sheetView tabSelected="1" zoomScale="110" zoomScaleNormal="110" workbookViewId="0">
      <selection activeCell="J8" sqref="J8"/>
    </sheetView>
  </sheetViews>
  <sheetFormatPr defaultColWidth="11" defaultRowHeight="15.95"/>
  <cols>
    <col min="1" max="1" width="68.625" customWidth="1"/>
    <col min="2" max="2" width="15.5" style="1" customWidth="1"/>
    <col min="3" max="3" width="18.5" style="1" hidden="1" customWidth="1"/>
    <col min="4" max="4" width="14.875" bestFit="1" customWidth="1"/>
    <col min="5" max="5" width="12.75" hidden="1" customWidth="1"/>
  </cols>
  <sheetData>
    <row r="1" spans="1:5" ht="84.95">
      <c r="A1" s="24" t="s">
        <v>0</v>
      </c>
    </row>
    <row r="2" spans="1:5" ht="15.75">
      <c r="A2" s="24"/>
    </row>
    <row r="3" spans="1:5" ht="170.25" customHeight="1"/>
    <row r="4" spans="1:5" s="11" customFormat="1" ht="33" customHeight="1">
      <c r="A4" s="25" t="s">
        <v>1</v>
      </c>
      <c r="B4" s="12"/>
      <c r="C4" s="12"/>
      <c r="D4" s="16"/>
    </row>
    <row r="5" spans="1:5">
      <c r="A5" s="26"/>
      <c r="B5" s="27"/>
      <c r="C5" s="27"/>
      <c r="D5" s="28"/>
    </row>
    <row r="6" spans="1:5" ht="28.5" customHeight="1">
      <c r="A6" s="17" t="s">
        <v>2</v>
      </c>
      <c r="B6" s="18">
        <v>600</v>
      </c>
      <c r="C6" s="18">
        <v>600</v>
      </c>
      <c r="D6" s="18" t="s">
        <v>3</v>
      </c>
    </row>
    <row r="7" spans="1:5" ht="28.5" customHeight="1">
      <c r="A7" s="17" t="s">
        <v>4</v>
      </c>
      <c r="B7" s="19">
        <v>10</v>
      </c>
      <c r="C7" s="30">
        <v>800</v>
      </c>
      <c r="D7" s="18" t="s">
        <v>3</v>
      </c>
    </row>
    <row r="8" spans="1:5" ht="28.5" customHeight="1">
      <c r="A8" s="17" t="s">
        <v>5</v>
      </c>
      <c r="B8" s="19">
        <v>10</v>
      </c>
      <c r="C8" s="30">
        <v>500</v>
      </c>
      <c r="D8" s="18" t="s">
        <v>3</v>
      </c>
    </row>
    <row r="9" spans="1:5" ht="28.5" customHeight="1">
      <c r="A9" s="17" t="s">
        <v>6</v>
      </c>
      <c r="B9" s="19">
        <v>25</v>
      </c>
      <c r="C9" s="30">
        <v>2000</v>
      </c>
      <c r="D9" s="18" t="s">
        <v>3</v>
      </c>
    </row>
    <row r="10" spans="1:5" ht="28.5" customHeight="1">
      <c r="A10" s="20" t="s">
        <v>7</v>
      </c>
      <c r="B10" s="21">
        <v>0.4</v>
      </c>
      <c r="C10" s="21">
        <v>0.1</v>
      </c>
      <c r="D10" s="18" t="s">
        <v>3</v>
      </c>
    </row>
    <row r="11" spans="1:5" ht="11.1" customHeight="1">
      <c r="A11" s="26"/>
      <c r="B11" s="27">
        <f>B6*B10</f>
        <v>240</v>
      </c>
      <c r="C11" s="27">
        <f>C6*C10</f>
        <v>60</v>
      </c>
      <c r="D11" s="45"/>
    </row>
    <row r="12" spans="1:5" s="11" customFormat="1" ht="33" customHeight="1">
      <c r="A12" s="2" t="s">
        <v>8</v>
      </c>
      <c r="B12" s="13">
        <f>IF(E12=B19,E12,B19)</f>
        <v>1500</v>
      </c>
      <c r="C12" s="35">
        <f>(C6*C7)*0.25</f>
        <v>120000</v>
      </c>
      <c r="D12" s="18" t="s">
        <v>9</v>
      </c>
      <c r="E12" s="42">
        <f>(B6*B7)*0.25</f>
        <v>1500</v>
      </c>
    </row>
    <row r="13" spans="1:5" s="11" customFormat="1" ht="33" customHeight="1">
      <c r="A13" s="2" t="s">
        <v>10</v>
      </c>
      <c r="B13" s="13">
        <f>IF(E13=B20,E13,B20)</f>
        <v>6000</v>
      </c>
      <c r="C13" s="36">
        <f>C6*C8</f>
        <v>300000</v>
      </c>
      <c r="D13" s="18" t="s">
        <v>9</v>
      </c>
      <c r="E13" s="43">
        <f>B6*B8</f>
        <v>6000</v>
      </c>
    </row>
    <row r="14" spans="1:5" s="11" customFormat="1" ht="33" customHeight="1">
      <c r="A14" s="2" t="s">
        <v>11</v>
      </c>
      <c r="B14" s="13">
        <f>IF(E14=B21,E14,B21)</f>
        <v>6000</v>
      </c>
      <c r="C14" s="36">
        <f>(C6*C10)*C9</f>
        <v>120000</v>
      </c>
      <c r="D14" s="18" t="s">
        <v>9</v>
      </c>
      <c r="E14" s="43">
        <f>(B6*B10)*B9</f>
        <v>6000</v>
      </c>
    </row>
    <row r="15" spans="1:5" s="11" customFormat="1" ht="33" customHeight="1">
      <c r="A15" s="2" t="s">
        <v>12</v>
      </c>
      <c r="B15" s="14">
        <f>'IN-DEPTH CALCULATION'!G5</f>
        <v>0</v>
      </c>
      <c r="C15" s="32"/>
      <c r="D15" s="18" t="s">
        <v>9</v>
      </c>
    </row>
    <row r="16" spans="1:5" s="11" customFormat="1" ht="33" customHeight="1">
      <c r="A16" s="46" t="s">
        <v>13</v>
      </c>
      <c r="B16" s="47">
        <f>SUM(B12:B15)</f>
        <v>13500</v>
      </c>
      <c r="C16" s="37">
        <f>SUM(C12:C14)</f>
        <v>540000</v>
      </c>
      <c r="D16" s="18" t="s">
        <v>9</v>
      </c>
      <c r="E16" s="43">
        <f>SUM(B12:B14)</f>
        <v>13500</v>
      </c>
    </row>
    <row r="17" spans="1:4" ht="11.1" customHeight="1">
      <c r="A17" s="26"/>
      <c r="B17" s="27">
        <f>B12*B16</f>
        <v>20250000</v>
      </c>
      <c r="C17" s="27">
        <f>C12*C16</f>
        <v>64800000000</v>
      </c>
      <c r="D17" s="28"/>
    </row>
    <row r="18" spans="1:4" s="11" customFormat="1" ht="54.95" hidden="1">
      <c r="A18" s="29" t="s">
        <v>14</v>
      </c>
      <c r="B18" s="12"/>
      <c r="C18" s="34"/>
      <c r="D18" s="16"/>
    </row>
    <row r="19" spans="1:4" s="11" customFormat="1" ht="33" hidden="1" customHeight="1">
      <c r="A19" s="2" t="s">
        <v>15</v>
      </c>
      <c r="B19" s="13">
        <f>'IN-DEPTH CALCULATION'!H2</f>
        <v>1500</v>
      </c>
      <c r="C19" s="31"/>
      <c r="D19" s="16" t="s">
        <v>16</v>
      </c>
    </row>
    <row r="20" spans="1:4" s="11" customFormat="1" ht="33" hidden="1" customHeight="1">
      <c r="A20" s="2" t="s">
        <v>17</v>
      </c>
      <c r="B20" s="14">
        <f>'IN-DEPTH CALCULATION'!G3</f>
        <v>6000</v>
      </c>
      <c r="C20" s="32"/>
      <c r="D20" s="16" t="s">
        <v>16</v>
      </c>
    </row>
    <row r="21" spans="1:4" s="11" customFormat="1" ht="33" hidden="1" customHeight="1">
      <c r="A21" s="2" t="s">
        <v>18</v>
      </c>
      <c r="B21" s="14">
        <f>'IN-DEPTH CALCULATION'!G4</f>
        <v>6000</v>
      </c>
      <c r="C21" s="32"/>
      <c r="D21" s="16" t="s">
        <v>16</v>
      </c>
    </row>
    <row r="22" spans="1:4" s="11" customFormat="1" ht="33" hidden="1" customHeight="1">
      <c r="A22" s="2" t="s">
        <v>19</v>
      </c>
      <c r="B22" s="14">
        <f>'IN-DEPTH CALCULATION'!G5</f>
        <v>0</v>
      </c>
      <c r="C22" s="32"/>
      <c r="D22" s="16" t="s">
        <v>16</v>
      </c>
    </row>
    <row r="23" spans="1:4" s="11" customFormat="1" ht="33" hidden="1" customHeight="1">
      <c r="A23" s="2" t="s">
        <v>20</v>
      </c>
      <c r="B23" s="15">
        <f>SUM(B19:B22)</f>
        <v>13500</v>
      </c>
      <c r="C23" s="33"/>
      <c r="D23" s="16" t="s">
        <v>16</v>
      </c>
    </row>
    <row r="24" spans="1:4" ht="15.75">
      <c r="A24" s="44" t="s">
        <v>21</v>
      </c>
    </row>
    <row r="26" spans="1:4">
      <c r="A26" t="s">
        <v>22</v>
      </c>
    </row>
    <row r="27" spans="1:4" ht="15.75">
      <c r="A27" s="48" t="s">
        <v>23</v>
      </c>
    </row>
    <row r="28" spans="1:4" ht="15.75"/>
    <row r="29" spans="1:4" ht="15.75"/>
  </sheetData>
  <hyperlinks>
    <hyperlink ref="A27" r:id="rId1" xr:uid="{41020B30-6107-44A8-86B3-9D92D3339C7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8811-B240-E84E-A63B-FA6AC81CDC53}">
  <dimension ref="A1:I38"/>
  <sheetViews>
    <sheetView zoomScale="120" zoomScaleNormal="120" workbookViewId="0">
      <selection activeCell="G21" sqref="G21"/>
    </sheetView>
  </sheetViews>
  <sheetFormatPr defaultColWidth="8.625" defaultRowHeight="14.1"/>
  <cols>
    <col min="1" max="1" width="3.125" style="3" customWidth="1"/>
    <col min="2" max="2" width="36.125" style="3" bestFit="1" customWidth="1"/>
    <col min="3" max="3" width="14.5" style="3" bestFit="1" customWidth="1"/>
    <col min="4" max="4" width="24" style="3" bestFit="1" customWidth="1"/>
    <col min="5" max="5" width="15.5" style="3" customWidth="1"/>
    <col min="6" max="6" width="39.5" style="3" bestFit="1" customWidth="1"/>
    <col min="7" max="7" width="6.875" style="3" bestFit="1" customWidth="1"/>
    <col min="8" max="8" width="8.625" style="3" bestFit="1" customWidth="1"/>
    <col min="9" max="9" width="22.5" style="3" bestFit="1" customWidth="1"/>
    <col min="10" max="16384" width="8.625" style="3"/>
  </cols>
  <sheetData>
    <row r="1" spans="1:9">
      <c r="B1" s="4" t="s">
        <v>24</v>
      </c>
      <c r="C1" s="4" t="s">
        <v>25</v>
      </c>
      <c r="F1" s="5" t="s">
        <v>26</v>
      </c>
      <c r="G1" s="5" t="s">
        <v>27</v>
      </c>
      <c r="H1" s="5" t="s">
        <v>28</v>
      </c>
    </row>
    <row r="2" spans="1:9">
      <c r="A2" s="3" t="s">
        <v>29</v>
      </c>
      <c r="B2" s="3" t="s">
        <v>30</v>
      </c>
      <c r="C2" s="3">
        <f>'SIMPLE CALCULATION'!$B$6</f>
        <v>600</v>
      </c>
      <c r="D2" s="23" t="s">
        <v>31</v>
      </c>
      <c r="F2" s="3" t="s">
        <v>32</v>
      </c>
      <c r="G2" s="3">
        <f>C6</f>
        <v>6000</v>
      </c>
      <c r="H2" s="3">
        <f>C7</f>
        <v>1500</v>
      </c>
      <c r="I2" s="6" t="s">
        <v>33</v>
      </c>
    </row>
    <row r="3" spans="1:9">
      <c r="A3" s="3" t="s">
        <v>34</v>
      </c>
      <c r="B3" s="3" t="s">
        <v>35</v>
      </c>
      <c r="C3" s="22">
        <f>'SIMPLE CALCULATION'!$B$7</f>
        <v>10</v>
      </c>
      <c r="D3" s="23" t="s">
        <v>31</v>
      </c>
      <c r="F3" s="3" t="s">
        <v>36</v>
      </c>
      <c r="G3" s="3">
        <f>C29</f>
        <v>6000</v>
      </c>
      <c r="H3" s="3">
        <f>C29</f>
        <v>6000</v>
      </c>
      <c r="I3" s="6" t="s">
        <v>37</v>
      </c>
    </row>
    <row r="4" spans="1:9" ht="15" thickBot="1">
      <c r="B4" s="3" t="s">
        <v>38</v>
      </c>
      <c r="C4" s="7">
        <f>C2*C3</f>
        <v>6000</v>
      </c>
      <c r="F4" s="3" t="s">
        <v>39</v>
      </c>
      <c r="G4" s="3">
        <f>C20</f>
        <v>6000</v>
      </c>
      <c r="H4" s="3">
        <f>C20</f>
        <v>6000</v>
      </c>
      <c r="I4" s="6" t="s">
        <v>37</v>
      </c>
    </row>
    <row r="5" spans="1:9" ht="15" thickTop="1">
      <c r="F5" s="3" t="s">
        <v>40</v>
      </c>
      <c r="G5" s="3">
        <f>C38</f>
        <v>0</v>
      </c>
      <c r="H5" s="3">
        <f>D38</f>
        <v>0</v>
      </c>
      <c r="I5" s="6" t="s">
        <v>41</v>
      </c>
    </row>
    <row r="6" spans="1:9">
      <c r="B6" s="8" t="s">
        <v>42</v>
      </c>
      <c r="C6" s="8">
        <f>C4</f>
        <v>6000</v>
      </c>
    </row>
    <row r="7" spans="1:9" ht="15" thickBot="1">
      <c r="B7" s="8" t="s">
        <v>43</v>
      </c>
      <c r="C7" s="8">
        <f>C4/4</f>
        <v>1500</v>
      </c>
      <c r="F7" s="9" t="s">
        <v>44</v>
      </c>
      <c r="G7" s="9">
        <f>SUM(G2:G5)</f>
        <v>18000</v>
      </c>
      <c r="H7" s="9">
        <f>SUM(H2:H5)</f>
        <v>13500</v>
      </c>
    </row>
    <row r="8" spans="1:9" ht="15" thickTop="1">
      <c r="F8" s="10"/>
      <c r="G8" s="10"/>
      <c r="H8" s="10"/>
    </row>
    <row r="9" spans="1:9">
      <c r="B9" s="4" t="s">
        <v>45</v>
      </c>
      <c r="C9" s="4" t="s">
        <v>46</v>
      </c>
      <c r="D9" s="4" t="s">
        <v>47</v>
      </c>
    </row>
    <row r="10" spans="1:9">
      <c r="A10" s="3" t="s">
        <v>48</v>
      </c>
      <c r="B10" s="3" t="s">
        <v>49</v>
      </c>
    </row>
    <row r="11" spans="1:9">
      <c r="A11" s="3" t="s">
        <v>50</v>
      </c>
      <c r="B11" s="3" t="s">
        <v>51</v>
      </c>
      <c r="F11" s="6" t="s">
        <v>52</v>
      </c>
    </row>
    <row r="12" spans="1:9">
      <c r="A12" s="3" t="s">
        <v>53</v>
      </c>
      <c r="B12" s="3" t="s">
        <v>54</v>
      </c>
      <c r="F12" s="6" t="s">
        <v>55</v>
      </c>
    </row>
    <row r="13" spans="1:9">
      <c r="A13" s="3" t="s">
        <v>56</v>
      </c>
      <c r="B13" s="3" t="s">
        <v>57</v>
      </c>
      <c r="F13" s="6" t="s">
        <v>58</v>
      </c>
    </row>
    <row r="14" spans="1:9">
      <c r="A14" s="3" t="s">
        <v>59</v>
      </c>
      <c r="B14" s="3" t="s">
        <v>60</v>
      </c>
      <c r="F14" s="6" t="s">
        <v>61</v>
      </c>
    </row>
    <row r="15" spans="1:9">
      <c r="A15" s="3" t="s">
        <v>62</v>
      </c>
      <c r="B15" s="3" t="s">
        <v>63</v>
      </c>
    </row>
    <row r="16" spans="1:9">
      <c r="A16" s="3" t="s">
        <v>64</v>
      </c>
      <c r="B16" s="3" t="s">
        <v>65</v>
      </c>
    </row>
    <row r="17" spans="1:5" ht="75">
      <c r="A17" s="3" t="s">
        <v>66</v>
      </c>
      <c r="B17" s="3" t="s">
        <v>67</v>
      </c>
      <c r="C17" s="40">
        <f>'SIMPLE CALCULATION'!$B$9</f>
        <v>25</v>
      </c>
      <c r="D17" s="41">
        <f>'SIMPLE CALCULATION'!$B$11</f>
        <v>240</v>
      </c>
      <c r="E17" s="39" t="s">
        <v>68</v>
      </c>
    </row>
    <row r="18" spans="1:5" ht="15" thickBot="1">
      <c r="B18" s="3" t="s">
        <v>69</v>
      </c>
      <c r="C18" s="7">
        <f>SUM(C10:C17)</f>
        <v>25</v>
      </c>
      <c r="D18" s="7">
        <f>SUM(D10:D17)</f>
        <v>240</v>
      </c>
    </row>
    <row r="19" spans="1:5" ht="15" thickTop="1"/>
    <row r="20" spans="1:5">
      <c r="B20" s="10" t="s">
        <v>70</v>
      </c>
      <c r="C20" s="10">
        <f>C18*D18</f>
        <v>6000</v>
      </c>
    </row>
    <row r="22" spans="1:5">
      <c r="B22" s="4" t="s">
        <v>71</v>
      </c>
      <c r="C22" s="4" t="s">
        <v>46</v>
      </c>
      <c r="D22" s="4" t="s">
        <v>47</v>
      </c>
    </row>
    <row r="23" spans="1:5">
      <c r="A23" s="3" t="s">
        <v>72</v>
      </c>
      <c r="B23" s="3" t="s">
        <v>73</v>
      </c>
      <c r="C23" s="22">
        <f>'SIMPLE CALCULATION'!$B$8</f>
        <v>10</v>
      </c>
      <c r="D23" s="3">
        <f>C2</f>
        <v>600</v>
      </c>
      <c r="E23" s="38"/>
    </row>
    <row r="24" spans="1:5">
      <c r="A24" s="3" t="s">
        <v>74</v>
      </c>
      <c r="B24" s="3" t="s">
        <v>75</v>
      </c>
    </row>
    <row r="25" spans="1:5">
      <c r="A25" s="3" t="s">
        <v>76</v>
      </c>
      <c r="B25" s="3" t="s">
        <v>77</v>
      </c>
    </row>
    <row r="26" spans="1:5">
      <c r="A26" s="3" t="s">
        <v>78</v>
      </c>
      <c r="B26" s="3" t="s">
        <v>79</v>
      </c>
    </row>
    <row r="27" spans="1:5" ht="15" thickBot="1">
      <c r="B27" s="3" t="s">
        <v>80</v>
      </c>
      <c r="C27" s="7">
        <f>SUM(C23+C24+C25+C26)</f>
        <v>10</v>
      </c>
      <c r="D27" s="7">
        <f>SUM(D23+D24+D25+D26)</f>
        <v>600</v>
      </c>
    </row>
    <row r="28" spans="1:5" ht="15" thickTop="1"/>
    <row r="29" spans="1:5">
      <c r="B29" s="10" t="s">
        <v>71</v>
      </c>
      <c r="C29" s="10">
        <f>C27*D27</f>
        <v>6000</v>
      </c>
    </row>
    <row r="31" spans="1:5">
      <c r="B31" s="4" t="s">
        <v>81</v>
      </c>
      <c r="C31" s="4" t="s">
        <v>46</v>
      </c>
      <c r="D31" s="4" t="s">
        <v>47</v>
      </c>
    </row>
    <row r="32" spans="1:5">
      <c r="A32" s="3" t="s">
        <v>82</v>
      </c>
      <c r="B32" s="3" t="s">
        <v>83</v>
      </c>
    </row>
    <row r="33" spans="1:4">
      <c r="A33" s="3" t="s">
        <v>84</v>
      </c>
      <c r="B33" s="3" t="s">
        <v>85</v>
      </c>
    </row>
    <row r="34" spans="1:4">
      <c r="A34" s="3" t="s">
        <v>86</v>
      </c>
      <c r="B34" s="3" t="s">
        <v>87</v>
      </c>
    </row>
    <row r="35" spans="1:4">
      <c r="A35" s="3" t="s">
        <v>88</v>
      </c>
      <c r="B35" s="3" t="s">
        <v>79</v>
      </c>
    </row>
    <row r="36" spans="1:4" ht="15" thickBot="1">
      <c r="B36" s="3" t="s">
        <v>89</v>
      </c>
      <c r="C36" s="7">
        <f>SUM(C32+C33+C34+C35)</f>
        <v>0</v>
      </c>
      <c r="D36" s="7">
        <f>SUM(D32+D33+D34+D35)</f>
        <v>0</v>
      </c>
    </row>
    <row r="37" spans="1:4" ht="15" thickTop="1"/>
    <row r="38" spans="1:4">
      <c r="B38" s="10" t="s">
        <v>90</v>
      </c>
      <c r="C38" s="10">
        <f>C36*D36</f>
        <v>0</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5611A3AFF2EC4999F75FF6EC61A070" ma:contentTypeVersion="11" ma:contentTypeDescription="Create a new document." ma:contentTypeScope="" ma:versionID="f9bf266f91984a7a9c4331b3e12fe9d7">
  <xsd:schema xmlns:xsd="http://www.w3.org/2001/XMLSchema" xmlns:xs="http://www.w3.org/2001/XMLSchema" xmlns:p="http://schemas.microsoft.com/office/2006/metadata/properties" xmlns:ns2="89063cb4-4c7b-4b50-b4cf-1ffdab6985f1" xmlns:ns3="fcb7bf58-18e6-4b7a-8e46-f46ab76b6b50" targetNamespace="http://schemas.microsoft.com/office/2006/metadata/properties" ma:root="true" ma:fieldsID="16bf7ef27dd819253a7feb5f51e97a7a" ns2:_="" ns3:_="">
    <xsd:import namespace="89063cb4-4c7b-4b50-b4cf-1ffdab6985f1"/>
    <xsd:import namespace="fcb7bf58-18e6-4b7a-8e46-f46ab76b6b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63cb4-4c7b-4b50-b4cf-1ffdab698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b7bf58-18e6-4b7a-8e46-f46ab76b6b5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43AE2E-C73E-4484-B153-4E1014138620}"/>
</file>

<file path=customXml/itemProps2.xml><?xml version="1.0" encoding="utf-8"?>
<ds:datastoreItem xmlns:ds="http://schemas.openxmlformats.org/officeDocument/2006/customXml" ds:itemID="{4E71C119-10A3-40A8-BD2E-419048E307ED}"/>
</file>

<file path=customXml/itemProps3.xml><?xml version="1.0" encoding="utf-8"?>
<ds:datastoreItem xmlns:ds="http://schemas.openxmlformats.org/officeDocument/2006/customXml" ds:itemID="{206B4A42-D433-4ABC-975E-F3DE31503E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Weller</dc:creator>
  <cp:keywords/>
  <dc:description/>
  <cp:lastModifiedBy>Brandon Nielsen-CT</cp:lastModifiedBy>
  <cp:revision/>
  <dcterms:created xsi:type="dcterms:W3CDTF">2020-04-06T12:21:14Z</dcterms:created>
  <dcterms:modified xsi:type="dcterms:W3CDTF">2020-06-19T00:23:30Z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0x010100625611A3AFF2EC4999F75FF6EC61A070</vt:lpwstr>
  </property>
</Properties>
</file>